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58278C3779E0\disk1_pt1\DATA_諒次\自転車\Divertire\"/>
    </mc:Choice>
  </mc:AlternateContent>
  <xr:revisionPtr revIDLastSave="0" documentId="13_ncr:1_{5637771E-E411-46F6-B510-6A207A43905E}" xr6:coauthVersionLast="45" xr6:coauthVersionMax="45" xr10:uidLastSave="{00000000-0000-0000-0000-000000000000}"/>
  <bookViews>
    <workbookView xWindow="6045" yWindow="270" windowWidth="21600" windowHeight="14865" xr2:uid="{3E17FB80-81F3-4A57-AF73-0D4B938E8E00}"/>
  </bookViews>
  <sheets>
    <sheet name="Sheet1 (2)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7" i="2"/>
  <c r="B5" i="2"/>
  <c r="B4" i="2"/>
  <c r="B3" i="2"/>
  <c r="B8" i="2" l="1"/>
  <c r="G12" i="2" l="1"/>
  <c r="G6" i="2" l="1"/>
  <c r="H6" i="2"/>
  <c r="H4" i="2"/>
  <c r="H5" i="2"/>
  <c r="H8" i="2"/>
  <c r="G3" i="2"/>
  <c r="G5" i="2"/>
  <c r="H3" i="2"/>
  <c r="G7" i="2"/>
  <c r="G8" i="2"/>
  <c r="H7" i="2"/>
  <c r="G4" i="2"/>
  <c r="J3" i="2" l="1"/>
  <c r="J4" i="2" s="1"/>
  <c r="J5" i="2" s="1"/>
  <c r="J6" i="2" s="1"/>
  <c r="G10" i="2"/>
  <c r="L6" i="2" l="1"/>
  <c r="K6" i="2"/>
  <c r="J7" i="2"/>
  <c r="K3" i="2"/>
  <c r="L3" i="2"/>
  <c r="L4" i="2"/>
  <c r="K4" i="2" l="1"/>
  <c r="L5" i="2" l="1"/>
  <c r="K5" i="2" l="1"/>
  <c r="L7" i="2" l="1"/>
  <c r="J8" i="2" l="1"/>
  <c r="L8" i="2" s="1"/>
  <c r="K7" i="2"/>
  <c r="K8" i="2" l="1"/>
</calcChain>
</file>

<file path=xl/sharedStrings.xml><?xml version="1.0" encoding="utf-8"?>
<sst xmlns="http://schemas.openxmlformats.org/spreadsheetml/2006/main" count="19" uniqueCount="19">
  <si>
    <t>PC</t>
  </si>
  <si>
    <t>ADD</t>
  </si>
  <si>
    <t>OPEN</t>
  </si>
  <si>
    <t>CLOSE</t>
  </si>
  <si>
    <t>start</t>
  </si>
  <si>
    <t>PC1</t>
  </si>
  <si>
    <t>PC2</t>
  </si>
  <si>
    <t>移動速度</t>
    <rPh sb="0" eb="2">
      <t>イドウ</t>
    </rPh>
    <rPh sb="2" eb="4">
      <t>ソクド</t>
    </rPh>
    <phoneticPr fontId="1"/>
  </si>
  <si>
    <t>休憩時間</t>
    <rPh sb="0" eb="2">
      <t>キュウケイ</t>
    </rPh>
    <rPh sb="2" eb="4">
      <t>ジカン</t>
    </rPh>
    <phoneticPr fontId="1"/>
  </si>
  <si>
    <t>移動時間</t>
    <rPh sb="0" eb="2">
      <t>イドウ</t>
    </rPh>
    <rPh sb="2" eb="4">
      <t>ジカン</t>
    </rPh>
    <phoneticPr fontId="1"/>
  </si>
  <si>
    <t>経過時間</t>
    <rPh sb="0" eb="2">
      <t>ケイカ</t>
    </rPh>
    <rPh sb="2" eb="4">
      <t>ジカン</t>
    </rPh>
    <phoneticPr fontId="1"/>
  </si>
  <si>
    <t>時刻</t>
    <rPh sb="0" eb="2">
      <t>ジコク</t>
    </rPh>
    <phoneticPr fontId="1"/>
  </si>
  <si>
    <t>TRIP</t>
    <phoneticPr fontId="1"/>
  </si>
  <si>
    <t>信号時間</t>
    <rPh sb="0" eb="2">
      <t>シンゴウ</t>
    </rPh>
    <rPh sb="2" eb="4">
      <t>ジカン</t>
    </rPh>
    <phoneticPr fontId="1"/>
  </si>
  <si>
    <t>補給</t>
    <rPh sb="0" eb="2">
      <t>ホキュウ</t>
    </rPh>
    <phoneticPr fontId="1"/>
  </si>
  <si>
    <t>PC3</t>
    <phoneticPr fontId="1"/>
  </si>
  <si>
    <t>PC4</t>
  </si>
  <si>
    <t>finish</t>
  </si>
  <si>
    <t>平均速度</t>
    <rPh sb="0" eb="2">
      <t>ヘイキン</t>
    </rPh>
    <rPh sb="2" eb="4">
      <t>ソクド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</si>
</sst>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:ss;@"/>
    <numFmt numFmtId="177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21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5B1E-ED20-4190-841F-7715041812F0}">
  <dimension ref="A1:L12"/>
  <sheetViews>
    <sheetView tabSelected="1" workbookViewId="0"/>
  </sheetViews>
  <sheetFormatPr defaultRowHeight="18.75" x14ac:dyDescent="0.4"/>
  <cols>
    <col min="10" max="10" width="9" customWidth="1"/>
    <col min="12" max="12" width="9" style="6" customWidth="1"/>
  </cols>
  <sheetData>
    <row r="1" spans="1:12" x14ac:dyDescent="0.4">
      <c r="A1" s="2" t="s">
        <v>0</v>
      </c>
      <c r="B1" s="2" t="s">
        <v>12</v>
      </c>
      <c r="C1" s="2" t="s">
        <v>1</v>
      </c>
      <c r="D1" s="2" t="s">
        <v>2</v>
      </c>
      <c r="E1" s="2" t="s">
        <v>3</v>
      </c>
      <c r="F1" s="2" t="s">
        <v>7</v>
      </c>
      <c r="G1" s="2" t="s">
        <v>9</v>
      </c>
      <c r="H1" s="2" t="s">
        <v>13</v>
      </c>
      <c r="I1" s="2" t="s">
        <v>8</v>
      </c>
      <c r="J1" s="2" t="s">
        <v>10</v>
      </c>
      <c r="K1" s="2" t="s">
        <v>11</v>
      </c>
      <c r="L1" s="8" t="s">
        <v>18</v>
      </c>
    </row>
    <row r="2" spans="1:12" x14ac:dyDescent="0.4">
      <c r="A2" s="2" t="s">
        <v>4</v>
      </c>
      <c r="B2" s="2">
        <v>0</v>
      </c>
      <c r="C2" s="2">
        <v>0</v>
      </c>
      <c r="D2" s="12">
        <v>44135.25</v>
      </c>
      <c r="E2" s="12">
        <v>44135.270833333336</v>
      </c>
      <c r="F2" s="2"/>
      <c r="G2" s="2"/>
      <c r="H2" s="2"/>
      <c r="I2" s="4"/>
      <c r="J2" s="4"/>
      <c r="K2" s="13">
        <v>0.26041666666666669</v>
      </c>
      <c r="L2" s="8">
        <v>0</v>
      </c>
    </row>
    <row r="3" spans="1:12" x14ac:dyDescent="0.4">
      <c r="A3" s="2" t="s">
        <v>5</v>
      </c>
      <c r="B3" s="2">
        <f t="shared" ref="B3:B8" si="0">C3-C2</f>
        <v>83.5</v>
      </c>
      <c r="C3" s="11">
        <v>83.5</v>
      </c>
      <c r="D3" s="12">
        <v>44135.352777777778</v>
      </c>
      <c r="E3" s="12">
        <v>44135.48333333333</v>
      </c>
      <c r="F3" s="11">
        <v>27</v>
      </c>
      <c r="G3" s="3">
        <f t="shared" ref="G3:G8" si="1">B3/F3*$G$12</f>
        <v>0.12885802469135801</v>
      </c>
      <c r="H3" s="3">
        <f t="shared" ref="H3:H8" si="2">(B3/3*45)/3600*$G$12</f>
        <v>1.4496527777777777E-2</v>
      </c>
      <c r="I3" s="13">
        <v>1.3888888888888888E-2</v>
      </c>
      <c r="J3" s="5">
        <f t="shared" ref="J3:J8" si="3">SUM(G3:I3)+J2</f>
        <v>0.15724344135802468</v>
      </c>
      <c r="K3" s="4">
        <f>$K$2+J3</f>
        <v>0.41766010802469133</v>
      </c>
      <c r="L3" s="9">
        <f t="shared" ref="L3:L8" si="4">C3/(J3*24)</f>
        <v>22.125989081764097</v>
      </c>
    </row>
    <row r="4" spans="1:12" x14ac:dyDescent="0.4">
      <c r="A4" s="2" t="s">
        <v>6</v>
      </c>
      <c r="B4" s="2">
        <f t="shared" si="0"/>
        <v>37.299999999999997</v>
      </c>
      <c r="C4" s="11">
        <v>120.8</v>
      </c>
      <c r="D4" s="12">
        <v>44135.398611111108</v>
      </c>
      <c r="E4" s="12">
        <v>44135.586111111108</v>
      </c>
      <c r="F4" s="11">
        <v>26</v>
      </c>
      <c r="G4" s="3">
        <f t="shared" si="1"/>
        <v>5.9775641025641015E-2</v>
      </c>
      <c r="H4" s="3">
        <f t="shared" si="2"/>
        <v>6.4756944444444436E-3</v>
      </c>
      <c r="I4" s="13">
        <v>2.7777777777777776E-2</v>
      </c>
      <c r="J4" s="5">
        <f t="shared" si="3"/>
        <v>0.25127255460588793</v>
      </c>
      <c r="K4" s="4">
        <f t="shared" ref="K4:K8" si="5">$K$2+J4</f>
        <v>0.51168922127255456</v>
      </c>
      <c r="L4" s="9">
        <f t="shared" si="4"/>
        <v>20.031369288332893</v>
      </c>
    </row>
    <row r="5" spans="1:12" x14ac:dyDescent="0.4">
      <c r="A5" s="2" t="s">
        <v>15</v>
      </c>
      <c r="B5" s="2">
        <f t="shared" si="0"/>
        <v>82.3</v>
      </c>
      <c r="C5" s="11">
        <v>203.1</v>
      </c>
      <c r="D5" s="12">
        <v>44135.499305555553</v>
      </c>
      <c r="E5" s="12">
        <v>44135.813888888886</v>
      </c>
      <c r="F5" s="11">
        <v>26</v>
      </c>
      <c r="G5" s="3">
        <f t="shared" si="1"/>
        <v>0.13189102564102562</v>
      </c>
      <c r="H5" s="3">
        <f t="shared" si="2"/>
        <v>1.4288194444444444E-2</v>
      </c>
      <c r="I5" s="13">
        <v>3.472222222222222E-3</v>
      </c>
      <c r="J5" s="5">
        <f t="shared" si="3"/>
        <v>0.40092399691358022</v>
      </c>
      <c r="K5" s="4">
        <f t="shared" si="5"/>
        <v>0.6613406635802469</v>
      </c>
      <c r="L5" s="9">
        <f t="shared" si="4"/>
        <v>21.107491856677527</v>
      </c>
    </row>
    <row r="6" spans="1:12" x14ac:dyDescent="0.4">
      <c r="A6" s="2" t="s">
        <v>14</v>
      </c>
      <c r="B6" s="2">
        <f t="shared" si="0"/>
        <v>46.900000000000006</v>
      </c>
      <c r="C6" s="11">
        <v>250</v>
      </c>
      <c r="D6" s="12"/>
      <c r="E6" s="12"/>
      <c r="F6" s="11">
        <v>26</v>
      </c>
      <c r="G6" s="3">
        <f t="shared" si="1"/>
        <v>7.5160256410256421E-2</v>
      </c>
      <c r="H6" s="3">
        <f t="shared" si="2"/>
        <v>8.1423611111111124E-3</v>
      </c>
      <c r="I6" s="13">
        <v>2.7777777777777776E-2</v>
      </c>
      <c r="J6" s="5">
        <f t="shared" si="3"/>
        <v>0.51200439221272553</v>
      </c>
      <c r="K6" s="4">
        <f t="shared" si="5"/>
        <v>0.77242105887939227</v>
      </c>
      <c r="L6" s="9">
        <f t="shared" si="4"/>
        <v>20.344877553977685</v>
      </c>
    </row>
    <row r="7" spans="1:12" x14ac:dyDescent="0.4">
      <c r="A7" s="2" t="s">
        <v>16</v>
      </c>
      <c r="B7" s="2">
        <f>C7-C6</f>
        <v>4.4000000000000057</v>
      </c>
      <c r="C7" s="11">
        <v>254.4</v>
      </c>
      <c r="D7" s="12">
        <v>44135.566666666666</v>
      </c>
      <c r="E7" s="12">
        <v>44135.958333333336</v>
      </c>
      <c r="F7" s="11">
        <v>26</v>
      </c>
      <c r="G7" s="3">
        <f t="shared" si="1"/>
        <v>7.0512820512820609E-3</v>
      </c>
      <c r="H7" s="3">
        <f t="shared" si="2"/>
        <v>7.638888888888899E-4</v>
      </c>
      <c r="I7" s="13">
        <v>6.9444444444444441E-3</v>
      </c>
      <c r="J7" s="5">
        <f>SUM(G7:I7)+J6</f>
        <v>0.52676400759734088</v>
      </c>
      <c r="K7" s="4">
        <f t="shared" si="5"/>
        <v>0.78718067426400751</v>
      </c>
      <c r="L7" s="9">
        <f t="shared" si="4"/>
        <v>20.122863079329171</v>
      </c>
    </row>
    <row r="8" spans="1:12" x14ac:dyDescent="0.4">
      <c r="A8" s="2" t="s">
        <v>17</v>
      </c>
      <c r="B8" s="2">
        <f t="shared" si="0"/>
        <v>48.200000000000017</v>
      </c>
      <c r="C8" s="11">
        <v>302.60000000000002</v>
      </c>
      <c r="D8" s="12">
        <v>44135.625</v>
      </c>
      <c r="E8" s="12">
        <v>44136.083333333336</v>
      </c>
      <c r="F8" s="11">
        <v>26</v>
      </c>
      <c r="G8" s="3">
        <f t="shared" si="1"/>
        <v>7.7243589743589774E-2</v>
      </c>
      <c r="H8" s="3">
        <f t="shared" si="2"/>
        <v>8.3680555555555591E-3</v>
      </c>
      <c r="I8" s="4"/>
      <c r="J8" s="5">
        <f t="shared" si="3"/>
        <v>0.61237565289648621</v>
      </c>
      <c r="K8" s="4">
        <f t="shared" si="5"/>
        <v>0.87279231956315284</v>
      </c>
      <c r="L8" s="9">
        <f t="shared" si="4"/>
        <v>20.589213946859189</v>
      </c>
    </row>
    <row r="10" spans="1:12" x14ac:dyDescent="0.4">
      <c r="C10" s="10"/>
      <c r="G10" s="1">
        <f>SUM(G3:G8)</f>
        <v>0.47997981956315294</v>
      </c>
      <c r="H10" s="1"/>
      <c r="J10" s="7"/>
    </row>
    <row r="12" spans="1:12" x14ac:dyDescent="0.4">
      <c r="G12">
        <f>1/24</f>
        <v>4.1666666666666664E-2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Ehara</dc:creator>
  <cp:lastModifiedBy>Ehara</cp:lastModifiedBy>
  <dcterms:created xsi:type="dcterms:W3CDTF">2019-05-22T12:28:14Z</dcterms:created>
  <dcterms:modified xsi:type="dcterms:W3CDTF">2020-11-07T19:30:27Z</dcterms:modified>
</cp:coreProperties>
</file>