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58278C3779E0\disk1_pt1\DATA_諒次\自転車\Divertire\"/>
    </mc:Choice>
  </mc:AlternateContent>
  <xr:revisionPtr revIDLastSave="0" documentId="13_ncr:1_{1F16439F-C717-4AC7-9EC2-0F1DB8C6B87A}" xr6:coauthVersionLast="45" xr6:coauthVersionMax="45" xr10:uidLastSave="{00000000-0000-0000-0000-000000000000}"/>
  <bookViews>
    <workbookView xWindow="6045" yWindow="270" windowWidth="21600" windowHeight="14865" xr2:uid="{3E17FB80-81F3-4A57-AF73-0D4B938E8E00}"/>
  </bookViews>
  <sheets>
    <sheet name="ブルベ150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G4" i="2"/>
  <c r="G5" i="2"/>
  <c r="G6" i="2"/>
  <c r="G7" i="2"/>
  <c r="C4" i="2"/>
  <c r="C5" i="2" s="1"/>
  <c r="C6" i="2" s="1"/>
  <c r="C7" i="2" s="1"/>
  <c r="H3" i="2"/>
  <c r="C3" i="2" l="1"/>
  <c r="G11" i="2"/>
  <c r="G3" i="2" l="1"/>
  <c r="J3" i="2" s="1"/>
  <c r="K3" i="2" l="1"/>
  <c r="L3" i="2"/>
  <c r="J4" i="2"/>
  <c r="G9" i="2"/>
  <c r="J5" i="2" l="1"/>
  <c r="L4" i="2"/>
  <c r="K4" i="2"/>
  <c r="J6" i="2" l="1"/>
  <c r="L5" i="2"/>
  <c r="K5" i="2"/>
  <c r="J7" i="2" l="1"/>
  <c r="L6" i="2"/>
  <c r="K6" i="2"/>
  <c r="L7" i="2" l="1"/>
  <c r="K7" i="2"/>
</calcChain>
</file>

<file path=xl/sharedStrings.xml><?xml version="1.0" encoding="utf-8"?>
<sst xmlns="http://schemas.openxmlformats.org/spreadsheetml/2006/main" count="18" uniqueCount="18">
  <si>
    <t>PC</t>
  </si>
  <si>
    <t>ADD</t>
  </si>
  <si>
    <t>OPEN</t>
  </si>
  <si>
    <t>CLOSE</t>
  </si>
  <si>
    <t>start</t>
  </si>
  <si>
    <t>PC1</t>
  </si>
  <si>
    <t>PC2</t>
  </si>
  <si>
    <t>移動速度</t>
    <rPh sb="0" eb="2">
      <t>イドウ</t>
    </rPh>
    <rPh sb="2" eb="4">
      <t>ソクド</t>
    </rPh>
    <phoneticPr fontId="1"/>
  </si>
  <si>
    <t>休憩時間</t>
    <rPh sb="0" eb="2">
      <t>キュウケイ</t>
    </rPh>
    <rPh sb="2" eb="4">
      <t>ジカン</t>
    </rPh>
    <phoneticPr fontId="1"/>
  </si>
  <si>
    <t>移動時間</t>
    <rPh sb="0" eb="2">
      <t>イドウ</t>
    </rPh>
    <rPh sb="2" eb="4">
      <t>ジカン</t>
    </rPh>
    <phoneticPr fontId="1"/>
  </si>
  <si>
    <t>経過時間</t>
    <rPh sb="0" eb="2">
      <t>ケイカ</t>
    </rPh>
    <rPh sb="2" eb="4">
      <t>ジカン</t>
    </rPh>
    <phoneticPr fontId="1"/>
  </si>
  <si>
    <t>時刻</t>
    <rPh sb="0" eb="2">
      <t>ジコク</t>
    </rPh>
    <phoneticPr fontId="1"/>
  </si>
  <si>
    <t>TRIP</t>
    <phoneticPr fontId="1"/>
  </si>
  <si>
    <t>finish</t>
    <phoneticPr fontId="1"/>
  </si>
  <si>
    <t>信号時間</t>
    <rPh sb="0" eb="2">
      <t>シンゴウ</t>
    </rPh>
    <rPh sb="2" eb="4">
      <t>ジカン</t>
    </rPh>
    <phoneticPr fontId="1"/>
  </si>
  <si>
    <t>PC3</t>
    <phoneticPr fontId="1"/>
  </si>
  <si>
    <t>昼食</t>
    <rPh sb="0" eb="2">
      <t>チュウショク</t>
    </rPh>
    <phoneticPr fontId="1"/>
  </si>
  <si>
    <t>平均速度</t>
    <rPh sb="0" eb="2">
      <t>ヘイキン</t>
    </rPh>
    <rPh sb="2" eb="4">
      <t>ソクド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</si>
</sst>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:ss;@"/>
    <numFmt numFmtId="177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21" fontId="0" fillId="2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5B1E-ED20-4190-841F-7715041812F0}">
  <dimension ref="A1:L18"/>
  <sheetViews>
    <sheetView tabSelected="1" workbookViewId="0"/>
  </sheetViews>
  <sheetFormatPr defaultRowHeight="18.75" x14ac:dyDescent="0.4"/>
  <sheetData>
    <row r="1" spans="1:12" x14ac:dyDescent="0.4">
      <c r="A1" s="2" t="s">
        <v>0</v>
      </c>
      <c r="B1" s="2" t="s">
        <v>12</v>
      </c>
      <c r="C1" s="2" t="s">
        <v>1</v>
      </c>
      <c r="D1" s="2" t="s">
        <v>2</v>
      </c>
      <c r="E1" s="2" t="s">
        <v>3</v>
      </c>
      <c r="F1" s="2" t="s">
        <v>7</v>
      </c>
      <c r="G1" s="2" t="s">
        <v>9</v>
      </c>
      <c r="H1" s="2" t="s">
        <v>14</v>
      </c>
      <c r="I1" s="2" t="s">
        <v>8</v>
      </c>
      <c r="J1" s="2" t="s">
        <v>10</v>
      </c>
      <c r="K1" s="2" t="s">
        <v>11</v>
      </c>
      <c r="L1" s="2" t="s">
        <v>17</v>
      </c>
    </row>
    <row r="2" spans="1:12" x14ac:dyDescent="0.4">
      <c r="A2" s="2" t="s">
        <v>4</v>
      </c>
      <c r="B2" s="2">
        <v>0</v>
      </c>
      <c r="C2" s="2">
        <v>0</v>
      </c>
      <c r="D2" s="7">
        <v>0.33333333333333331</v>
      </c>
      <c r="E2" s="7">
        <v>0.35416666666666669</v>
      </c>
      <c r="F2" s="2"/>
      <c r="G2" s="2"/>
      <c r="H2" s="2"/>
      <c r="I2" s="4"/>
      <c r="J2" s="4"/>
      <c r="K2" s="9">
        <v>0.33333333333333331</v>
      </c>
      <c r="L2" s="2">
        <v>0</v>
      </c>
    </row>
    <row r="3" spans="1:12" x14ac:dyDescent="0.4">
      <c r="A3" s="2" t="s">
        <v>5</v>
      </c>
      <c r="B3" s="6">
        <v>47.8</v>
      </c>
      <c r="C3" s="2">
        <f>C2+B3</f>
        <v>47.8</v>
      </c>
      <c r="D3" s="7">
        <v>0.3923611111111111</v>
      </c>
      <c r="E3" s="7">
        <v>0.47500000000000003</v>
      </c>
      <c r="F3" s="6">
        <v>26</v>
      </c>
      <c r="G3" s="3">
        <f>B3/F3*$G$11</f>
        <v>7.6602564102564094E-2</v>
      </c>
      <c r="H3" s="3">
        <f>(B3/3*45)/3600*$G$11</f>
        <v>8.298611111111109E-3</v>
      </c>
      <c r="I3" s="9">
        <v>1.0416666666666666E-2</v>
      </c>
      <c r="J3" s="5">
        <f>SUM(G3:I3)+J2</f>
        <v>9.5317841880341869E-2</v>
      </c>
      <c r="K3" s="4">
        <f>$K$2+J3</f>
        <v>0.42865117521367518</v>
      </c>
      <c r="L3" s="8">
        <f>C3/(J3*24)</f>
        <v>20.895003782890129</v>
      </c>
    </row>
    <row r="4" spans="1:12" x14ac:dyDescent="0.4">
      <c r="A4" s="2" t="s">
        <v>16</v>
      </c>
      <c r="B4" s="6">
        <v>22.7</v>
      </c>
      <c r="C4" s="2">
        <f t="shared" ref="C4:C7" si="0">C3+B4</f>
        <v>70.5</v>
      </c>
      <c r="D4" s="7"/>
      <c r="E4" s="7"/>
      <c r="F4" s="6">
        <v>24</v>
      </c>
      <c r="G4" s="3">
        <f t="shared" ref="G4:G7" si="1">B4/F4*$G$11</f>
        <v>3.9409722222222221E-2</v>
      </c>
      <c r="H4" s="3">
        <f t="shared" ref="H4:H7" si="2">(B4/3*45)/3600*$G$11</f>
        <v>3.9409722222222224E-3</v>
      </c>
      <c r="I4" s="9">
        <v>2.7777777777777776E-2</v>
      </c>
      <c r="J4" s="5">
        <f t="shared" ref="J4:J7" si="3">SUM(G4:I4)+J3</f>
        <v>0.16644631410256408</v>
      </c>
      <c r="K4" s="4">
        <f t="shared" ref="K4:K7" si="4">$K$2+J4</f>
        <v>0.49977964743589742</v>
      </c>
      <c r="L4" s="8">
        <f>C4/(J4*24)</f>
        <v>17.648333132747624</v>
      </c>
    </row>
    <row r="5" spans="1:12" x14ac:dyDescent="0.4">
      <c r="A5" s="2" t="s">
        <v>6</v>
      </c>
      <c r="B5" s="6">
        <v>1.6</v>
      </c>
      <c r="C5" s="2">
        <f t="shared" si="0"/>
        <v>72.099999999999994</v>
      </c>
      <c r="D5" s="7">
        <v>0.42152777777777778</v>
      </c>
      <c r="E5" s="7">
        <v>0.53333333333333333</v>
      </c>
      <c r="F5" s="6">
        <v>25</v>
      </c>
      <c r="G5" s="3">
        <f t="shared" si="1"/>
        <v>2.6666666666666666E-3</v>
      </c>
      <c r="H5" s="3">
        <f t="shared" si="2"/>
        <v>2.7777777777777778E-4</v>
      </c>
      <c r="I5" s="9">
        <v>3.472222222222222E-3</v>
      </c>
      <c r="J5" s="5">
        <f t="shared" si="3"/>
        <v>0.17286298076923073</v>
      </c>
      <c r="K5" s="4">
        <f t="shared" si="4"/>
        <v>0.50619631410256405</v>
      </c>
      <c r="L5" s="8">
        <f>C5/(J5*24)</f>
        <v>17.378889645997603</v>
      </c>
    </row>
    <row r="6" spans="1:12" x14ac:dyDescent="0.4">
      <c r="A6" s="2" t="s">
        <v>15</v>
      </c>
      <c r="B6" s="6">
        <v>50.4</v>
      </c>
      <c r="C6" s="2">
        <f t="shared" si="0"/>
        <v>122.5</v>
      </c>
      <c r="D6" s="7">
        <v>0.48402777777777778</v>
      </c>
      <c r="E6" s="7">
        <v>0.67499999999999993</v>
      </c>
      <c r="F6" s="6">
        <v>23</v>
      </c>
      <c r="G6" s="3">
        <f t="shared" si="1"/>
        <v>9.1304347826086943E-2</v>
      </c>
      <c r="H6" s="3">
        <f t="shared" si="2"/>
        <v>8.7499999999999991E-3</v>
      </c>
      <c r="I6" s="9">
        <v>3.472222222222222E-3</v>
      </c>
      <c r="J6" s="5">
        <f t="shared" si="3"/>
        <v>0.27638955081753991</v>
      </c>
      <c r="K6" s="4">
        <f t="shared" si="4"/>
        <v>0.60972288415087328</v>
      </c>
      <c r="L6" s="8">
        <f>C6/(J6*24)</f>
        <v>18.467292455770917</v>
      </c>
    </row>
    <row r="7" spans="1:12" x14ac:dyDescent="0.4">
      <c r="A7" s="2" t="s">
        <v>13</v>
      </c>
      <c r="B7" s="6">
        <v>30.2</v>
      </c>
      <c r="C7" s="2">
        <f t="shared" si="0"/>
        <v>152.69999999999999</v>
      </c>
      <c r="D7" s="7">
        <v>0.52083333333333337</v>
      </c>
      <c r="E7" s="7">
        <v>0.79166666666666663</v>
      </c>
      <c r="F7" s="6">
        <v>24</v>
      </c>
      <c r="G7" s="3">
        <f t="shared" si="1"/>
        <v>5.243055555555555E-2</v>
      </c>
      <c r="H7" s="3">
        <f t="shared" si="2"/>
        <v>5.2430555555555546E-3</v>
      </c>
      <c r="I7" s="4"/>
      <c r="J7" s="5">
        <f t="shared" si="3"/>
        <v>0.33406316192865104</v>
      </c>
      <c r="K7" s="4">
        <f t="shared" si="4"/>
        <v>0.66739649526198441</v>
      </c>
      <c r="L7" s="8">
        <f>C7/(J7*24)</f>
        <v>19.045799492728555</v>
      </c>
    </row>
    <row r="9" spans="1:12" x14ac:dyDescent="0.4">
      <c r="G9" s="1">
        <f>SUM(G3:G7)</f>
        <v>0.26241385637309544</v>
      </c>
      <c r="H9" s="1"/>
    </row>
    <row r="11" spans="1:12" x14ac:dyDescent="0.4">
      <c r="G11">
        <f>1/24</f>
        <v>4.1666666666666664E-2</v>
      </c>
    </row>
    <row r="18" ht="19.5" customHeight="1" x14ac:dyDescent="0.4"/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ブルベ150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Ehara</dc:creator>
  <cp:lastModifiedBy>Ehara</cp:lastModifiedBy>
  <dcterms:created xsi:type="dcterms:W3CDTF">2019-05-22T12:28:14Z</dcterms:created>
  <dcterms:modified xsi:type="dcterms:W3CDTF">2020-11-07T19:14:24Z</dcterms:modified>
</cp:coreProperties>
</file>